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1703D8FD-5689-4084-8F84-E2596A453EED}" xr6:coauthVersionLast="47" xr6:coauthVersionMax="47" xr10:uidLastSave="{00000000-0000-0000-0000-000000000000}"/>
  <bookViews>
    <workbookView xWindow="5625" yWindow="870" windowWidth="18075" windowHeight="14700" xr2:uid="{00000000-000D-0000-FFFF-FFFF00000000}"/>
  </bookViews>
  <sheets>
    <sheet name="SolarFurnace" sheetId="8" r:id="rId1"/>
    <sheet name="MouseTrapCar" sheetId="6" r:id="rId2"/>
    <sheet name="Trebuchet" sheetId="5" r:id="rId3"/>
    <sheet name="Rockets" sheetId="10" r:id="rId4"/>
    <sheet name="Bridge" sheetId="1" r:id="rId5"/>
    <sheet name="Crossbow" sheetId="2" r:id="rId6"/>
    <sheet name="Motor" sheetId="3" r:id="rId7"/>
    <sheet name="ElectroMagnet" sheetId="4" r:id="rId8"/>
    <sheet name="Windmill" sheetId="7" r:id="rId9"/>
    <sheet name="SolarCar" sheetId="9" r:id="rId10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5" l="1"/>
  <c r="D10" i="5"/>
  <c r="G10" i="5" s="1"/>
  <c r="G12" i="6"/>
  <c r="A11" i="6"/>
  <c r="G11" i="6" s="1"/>
  <c r="G8" i="10"/>
  <c r="G7" i="10"/>
  <c r="A4" i="10" s="1" a="1"/>
  <c r="G8" i="5"/>
  <c r="G15" i="5"/>
  <c r="G13" i="5"/>
  <c r="G12" i="5"/>
  <c r="G11" i="5"/>
  <c r="G9" i="5"/>
  <c r="G7" i="5"/>
  <c r="G12" i="4"/>
  <c r="G11" i="4"/>
  <c r="G8" i="4"/>
  <c r="G13" i="4"/>
  <c r="G10" i="4"/>
  <c r="G9" i="4"/>
  <c r="G7" i="4"/>
  <c r="G10" i="6"/>
  <c r="G9" i="6"/>
  <c r="G8" i="6"/>
  <c r="G7" i="6"/>
  <c r="G8" i="8"/>
  <c r="G7" i="8"/>
  <c r="A4" i="8" s="1" a="1"/>
  <c r="G10" i="7"/>
  <c r="G9" i="7"/>
  <c r="G8" i="7"/>
  <c r="G7" i="7"/>
  <c r="A4" i="7" s="1" a="1"/>
  <c r="G12" i="3"/>
  <c r="A4" i="10" l="1"/>
  <c r="A3" i="10" s="1"/>
  <c r="A4" i="5" a="1"/>
  <c r="A4" i="5" s="1"/>
  <c r="A3" i="5" s="1"/>
  <c r="A4" i="6" a="1"/>
  <c r="A4" i="6" s="1"/>
  <c r="A3" i="6" s="1"/>
  <c r="A4" i="4" a="1"/>
  <c r="A4" i="4" s="1"/>
  <c r="A3" i="4" s="1"/>
  <c r="A4" i="8"/>
  <c r="A3" i="8" s="1"/>
  <c r="A4" i="7"/>
  <c r="A3" i="7" s="1"/>
  <c r="D8" i="3"/>
  <c r="D7" i="3"/>
  <c r="G15" i="3" l="1"/>
  <c r="G14" i="3"/>
  <c r="G13" i="3"/>
  <c r="G11" i="3"/>
  <c r="G10" i="3"/>
  <c r="G9" i="3"/>
  <c r="G7" i="3"/>
  <c r="G18" i="2"/>
  <c r="A4" i="3" l="1" a="1"/>
  <c r="A4" i="3" s="1"/>
  <c r="A3" i="3" s="1"/>
  <c r="G17" i="2"/>
  <c r="G16" i="2" l="1"/>
  <c r="G15" i="2"/>
  <c r="A7" i="2"/>
  <c r="G7" i="2" s="1"/>
  <c r="A4" i="2" s="1" a="1"/>
  <c r="G14" i="2"/>
  <c r="G13" i="2"/>
  <c r="G12" i="2"/>
  <c r="G11" i="2"/>
  <c r="G10" i="2"/>
  <c r="G8" i="2"/>
  <c r="G9" i="2"/>
  <c r="G8" i="1"/>
  <c r="G7" i="1"/>
  <c r="A4" i="1" a="1"/>
  <c r="A4" i="1" s="1"/>
  <c r="A3" i="1" s="1"/>
  <c r="A4" i="2" l="1"/>
  <c r="A3" i="2" s="1"/>
</calcChain>
</file>

<file path=xl/sharedStrings.xml><?xml version="1.0" encoding="utf-8"?>
<sst xmlns="http://schemas.openxmlformats.org/spreadsheetml/2006/main" count="195" uniqueCount="99">
  <si>
    <t>Bridge</t>
  </si>
  <si>
    <t>What</t>
  </si>
  <si>
    <t>Vendor/stock number</t>
  </si>
  <si>
    <t>Michael's 10094698</t>
  </si>
  <si>
    <t>Qnt</t>
  </si>
  <si>
    <t>Price</t>
  </si>
  <si>
    <t>Craft sticks 4.438"x9.312"x0.062"</t>
  </si>
  <si>
    <t>Per kit</t>
  </si>
  <si>
    <t>Have</t>
  </si>
  <si>
    <t>Order</t>
  </si>
  <si>
    <t>Kits</t>
  </si>
  <si>
    <t>Project</t>
  </si>
  <si>
    <t>hot melt glue 1/4"x4"</t>
  </si>
  <si>
    <t>Michael's 10200699</t>
  </si>
  <si>
    <t>Total (before tax)</t>
  </si>
  <si>
    <t>Total per kit</t>
  </si>
  <si>
    <t>Crossbow</t>
  </si>
  <si>
    <t>wingnut, #8-32</t>
  </si>
  <si>
    <t>Home Depot 800972</t>
  </si>
  <si>
    <t>#10 flat washer</t>
  </si>
  <si>
    <t>deck screw, #6 1-1/4"</t>
  </si>
  <si>
    <t>box nail, bright, 3d</t>
  </si>
  <si>
    <t>Home Depot 462828</t>
  </si>
  <si>
    <t>Home Depot 591351</t>
  </si>
  <si>
    <t>Home Depot 462862</t>
  </si>
  <si>
    <t>Home Depot 592077</t>
  </si>
  <si>
    <t>straw, straight</t>
  </si>
  <si>
    <t>paper clip</t>
  </si>
  <si>
    <t>Home Depot 914681</t>
  </si>
  <si>
    <t>Staples 525931</t>
  </si>
  <si>
    <t>Wood 1"x4"x8'</t>
  </si>
  <si>
    <t>machine screw, #8x32 1-1/2"</t>
  </si>
  <si>
    <t>PLA filament, 1.75mm, 1KG</t>
  </si>
  <si>
    <t>https://smile.amazon.com/dp/B07S72GKXM?psc=1&amp;ref=ppx_yo2ov_dt_b_product_details</t>
  </si>
  <si>
    <t>spring, 4.4x12x0.67mm</t>
  </si>
  <si>
    <t>rubber band, #16</t>
  </si>
  <si>
    <t>Staples 112417</t>
  </si>
  <si>
    <t>https://www.thespringstore.com/catalog/product/view/id/51654/s/pc025-172-11000-mw-0470-c-n-in/category/2/?unit_measure=me</t>
  </si>
  <si>
    <t>Masking Tape, 0.94 inch</t>
  </si>
  <si>
    <t>Staples 572353</t>
  </si>
  <si>
    <t>Motor</t>
  </si>
  <si>
    <t>Magnet wire, #28</t>
  </si>
  <si>
    <t>AA battery</t>
  </si>
  <si>
    <t>copper foil</t>
  </si>
  <si>
    <t>neodymium magnets</t>
  </si>
  <si>
    <t>Home Depot 364908</t>
  </si>
  <si>
    <t>machine screw, #6-32x1/2, round head</t>
  </si>
  <si>
    <t>https://smile.amazon.com/GBYMIUY-Refrigerator-Magnets-Cylinder-Whiteboard/dp/B07873ZCY4?pd_rd_w=B3DRn&amp;content-id=amzn1.sym.deffa092-2e99-4e9f-b814-0d71c40b24af&amp;pf_rd_p=deffa092-2e99-4e9f-b814-0d71c40b24af&amp;pf_rd_r=KA8K9A178ND42G6727Y8&amp;pd_rd_wg=MxkAn&amp;pd_rd_r=6f3bc5de-e32f-4794-bd7c-c5365ace36f1&amp;pd_rd_i=B07873ZCY4&amp;psc=1&amp;ref_=pd_bap_d_rp_9_i</t>
  </si>
  <si>
    <t>deck screw, #6x1"</t>
  </si>
  <si>
    <t>Lowes 68355</t>
  </si>
  <si>
    <t>https://www.amazon.com/Magnet-Wire-28-AWG-Temperature/dp/B0B5S4F7J7/ref=asc_df_B0B5S4F7J7/?tag=hyprod-20&amp;linkCode=df0&amp;hvadid=598466843423&amp;hvpos=&amp;hvnetw=g&amp;hvrand=711836789413453634&amp;hvpone=&amp;hvptwo=&amp;hvqmt=&amp;hvdev=c&amp;hvdvcmdl=&amp;hvlocint=&amp;hvlocphy=9031936&amp;hvtargid=pla-1721461707291&amp;psc=1</t>
  </si>
  <si>
    <t>https://www.walmart.com/ip/Remington-Industries-28SNSP-25-28-AWG-Magnet-Wire-Enameled-Copper-Wire-4-oz-0-0135-Diameter-507-Length-Red/829862601?wmlspartner=wlpa&amp;selectedSellerId=11795</t>
  </si>
  <si>
    <t>https://www.walmart.com/ip/Great-Value-Alkaline-AA-Batteries-16-Pack/126858111</t>
  </si>
  <si>
    <t>Bell wire, #20/2</t>
  </si>
  <si>
    <t>Home Depot 668273</t>
  </si>
  <si>
    <t>Windmill</t>
  </si>
  <si>
    <t>thin cardboard for vanes</t>
  </si>
  <si>
    <t>fans</t>
  </si>
  <si>
    <t>weights</t>
  </si>
  <si>
    <t>Solar Furnace</t>
  </si>
  <si>
    <t>Instructions</t>
  </si>
  <si>
    <t>arm</t>
  </si>
  <si>
    <t>axles</t>
  </si>
  <si>
    <t>mousetrap</t>
  </si>
  <si>
    <t>Mousetrap Car</t>
  </si>
  <si>
    <t>Amazon/Victor M150-12</t>
  </si>
  <si>
    <t>amazon/uxcell 2mm Dia 100mm</t>
  </si>
  <si>
    <t>Electormagnet</t>
  </si>
  <si>
    <t>coil</t>
  </si>
  <si>
    <t>steel</t>
  </si>
  <si>
    <t>brass</t>
  </si>
  <si>
    <t>wood</t>
  </si>
  <si>
    <t>stainless</t>
  </si>
  <si>
    <t>power supply</t>
  </si>
  <si>
    <t>Trebuchet</t>
  </si>
  <si>
    <t>base</t>
  </si>
  <si>
    <t>eye</t>
  </si>
  <si>
    <t>sides</t>
  </si>
  <si>
    <t>3d nail</t>
  </si>
  <si>
    <t>8d nail</t>
  </si>
  <si>
    <t>https://www.scientificsonline.com/product/large-parabolic-reflectors-12</t>
  </si>
  <si>
    <t>12" Reflector</t>
  </si>
  <si>
    <t>3D printed parts</t>
  </si>
  <si>
    <t>https://www.amazon.com/gp/product/B07S72GKXM/ref=ppx_yo_dt_b_asin_title_o00_s00?ie=UTF8&amp;th=1</t>
  </si>
  <si>
    <t>Safeway</t>
  </si>
  <si>
    <t>3/16" bamboo skewers</t>
  </si>
  <si>
    <t>20x30" foam core for wheels</t>
  </si>
  <si>
    <t>Dollar Store</t>
  </si>
  <si>
    <t>string</t>
  </si>
  <si>
    <t>https://www.lowes.com/pd/Madison-Mill-Round-Wood-Poplar-Dowel-Actual-48-in-L-x-0-375-in-dia/3040768</t>
  </si>
  <si>
    <t>https://www.lowes.com/pd/Top-Choice-Common-1-in-x-4-in-x-6-ft-Actual-0-75-in-x-3-5-in-x-6-ft-Spruce-Pine-Fir-Board/1000930686</t>
  </si>
  <si>
    <t>https://www.lowes.com/pd/2-in-x-4-in-x-4-ft-Pine-Lumber-Common-1-5-in-x-3-5-in-x-4-ft-Actual/1001005926</t>
  </si>
  <si>
    <t>https://www.homedepot.com/p/Everbilt-Screw-Eye-1-16-in-x-5-8-in-Z-CP-813342/314745895</t>
  </si>
  <si>
    <t>https://www.homedepot.com/p/Rapid-Set-25-lbs-High-Performance-Fast-Setting-Mortar-Mix-04020025/202207958</t>
  </si>
  <si>
    <t>pivot</t>
  </si>
  <si>
    <t>https://www.amazon.com/Estes-Wizard-Rocket-Bulk-Pack/dp/B009EZPF02/ref=sr_1_2_sspa?crid=2T83KY6R73K98&amp;dib=eyJ2IjoiMSJ9.iMJvaaEyFMvaOcAplysNKvxWy8kiImjW99erq5KQq0XL1RNoZjB1GAGUw_dLdQwtuUpnG09eXmxUZUV5KUZe5sKIjKoo59riJ0EMDQ7BUY6lUx5-YJkxVwVsla0KKbboOWia7G-DUnrB4234m1KJvg.-sZPBYS_u19nPRLOFF4WX25fQegbUXghFh1q0WPtu94&amp;dib_tag=se&amp;keywords=estes%2Beducator%2Bpacks&amp;qid=1728230482&amp;sprefix=estes%2Beducator%2Bpacks%2Caps%2C156&amp;sr=8-2-spons&amp;sp_csd=d2lkZ2V0TmFtZT1zcF9hdGY&amp;th=1</t>
  </si>
  <si>
    <t>Estes Wizard 12 pack</t>
  </si>
  <si>
    <t>Estes A8-3 24 pack</t>
  </si>
  <si>
    <t>https://www.amazon.com/1781-A8-3-ENG-EDUCATOR-PACK/dp/B00D42KXFI/ref=sr_1_fkmr0_1?crid=2T83KY6R73K98&amp;dib=eyJ2IjoiMSJ9.V3ziZ-BWvZMfz9CTcGg0LVy__cjrXvA73tG09Bo4_Z5T-d9e97FycIpGiy2yReCkN6iOtLw69rWvuRL7PQc8eFUJuBb6hBSnUNj5jFAyI3c.qdLD-Zg8Xr6GWAS54Q_2T5eK-9TXt5VmCyVBDPT6pdk&amp;dib_tag=se&amp;keywords=estes+educator+packs&amp;qid=1728230614&amp;sprefix=estes+educator+packs%2Caps%2C156&amp;sr=8-1-fkmr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</si>
</sst>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8" fontId="0" fillId="0" borderId="0" xfId="0" applyNumberFormat="1"/>
    <xf numFmtId="44" fontId="0" fillId="0" borderId="0" xfId="1" applyFont="1"/>
    <xf numFmtId="44" fontId="0" fillId="0" borderId="1" xfId="1" applyFont="1" applyBorder="1"/>
    <xf numFmtId="0" fontId="2" fillId="0" borderId="2" xfId="0" applyFont="1" applyBorder="1"/>
    <xf numFmtId="44" fontId="0" fillId="0" borderId="0" xfId="1" applyFont="1" applyBorder="1"/>
    <xf numFmtId="164" fontId="0" fillId="0" borderId="0" xfId="0" applyNumberFormat="1"/>
    <xf numFmtId="0" fontId="3" fillId="0" borderId="0" xfId="2"/>
    <xf numFmtId="1" fontId="0" fillId="0" borderId="0" xfId="0" applyNumberFormat="1"/>
    <xf numFmtId="0" fontId="0" fillId="0" borderId="0" xfId="0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44" fontId="0" fillId="0" borderId="1" xfId="1" applyFont="1" applyBorder="1" applyAlignment="1">
      <alignment vertical="top"/>
    </xf>
    <xf numFmtId="44" fontId="0" fillId="0" borderId="0" xfId="1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" fontId="0" fillId="0" borderId="0" xfId="0" applyNumberFormat="1" applyAlignment="1">
      <alignment vertical="top"/>
    </xf>
    <xf numFmtId="8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hespringstore.com/catalog/product/view/id/51654/s/pc025-172-11000-mw-0470-c-n-in/category/2/?unit_measure=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C3447-FFF0-4E6F-AD88-65D43603C638}">
  <sheetPr>
    <pageSetUpPr fitToPage="1"/>
  </sheetPr>
  <dimension ref="A1:G8"/>
  <sheetViews>
    <sheetView tabSelected="1" workbookViewId="0">
      <selection activeCell="C28" sqref="C28"/>
    </sheetView>
  </sheetViews>
  <sheetFormatPr defaultRowHeight="15" x14ac:dyDescent="0.25"/>
  <cols>
    <col min="1" max="1" width="8" bestFit="1" customWidth="1"/>
    <col min="2" max="2" width="30" bestFit="1" customWidth="1"/>
    <col min="3" max="3" width="65.5703125" style="9" customWidth="1"/>
    <col min="4" max="4" width="4.28515625" bestFit="1" customWidth="1"/>
    <col min="6" max="6" width="5.42578125" bestFit="1" customWidth="1"/>
    <col min="7" max="7" width="6.140625" bestFit="1" customWidth="1"/>
  </cols>
  <sheetData>
    <row r="1" spans="1:7" x14ac:dyDescent="0.25">
      <c r="A1" s="4" t="s">
        <v>10</v>
      </c>
      <c r="B1" s="4" t="s">
        <v>11</v>
      </c>
    </row>
    <row r="2" spans="1:7" x14ac:dyDescent="0.25">
      <c r="A2">
        <v>20</v>
      </c>
      <c r="B2" t="s">
        <v>59</v>
      </c>
    </row>
    <row r="3" spans="1:7" ht="15.75" thickBot="1" x14ac:dyDescent="0.3">
      <c r="A3" s="2">
        <f>A4/A2</f>
        <v>0</v>
      </c>
      <c r="B3" t="s">
        <v>15</v>
      </c>
    </row>
    <row r="4" spans="1:7" ht="15.75" thickBot="1" x14ac:dyDescent="0.3">
      <c r="A4" s="3">
        <f t="array" ref="A4">SUM(E7:E9*G7:G9)</f>
        <v>0</v>
      </c>
      <c r="B4" t="s">
        <v>14</v>
      </c>
    </row>
    <row r="5" spans="1:7" x14ac:dyDescent="0.25">
      <c r="A5" s="5"/>
    </row>
    <row r="6" spans="1:7" x14ac:dyDescent="0.25">
      <c r="A6" s="4" t="s">
        <v>7</v>
      </c>
      <c r="B6" s="4" t="s">
        <v>1</v>
      </c>
      <c r="C6" s="10" t="s">
        <v>2</v>
      </c>
      <c r="D6" s="4" t="s">
        <v>4</v>
      </c>
      <c r="E6" s="4" t="s">
        <v>5</v>
      </c>
      <c r="F6" s="4" t="s">
        <v>8</v>
      </c>
      <c r="G6" s="4" t="s">
        <v>9</v>
      </c>
    </row>
    <row r="7" spans="1:7" x14ac:dyDescent="0.25">
      <c r="A7" s="8">
        <v>1</v>
      </c>
      <c r="B7" t="s">
        <v>60</v>
      </c>
      <c r="D7">
        <v>1</v>
      </c>
      <c r="E7" s="1">
        <v>0</v>
      </c>
      <c r="F7">
        <v>0</v>
      </c>
      <c r="G7">
        <f>MAX(ROUNDUP((A7*$A$2-F7)/D7,0),0)</f>
        <v>20</v>
      </c>
    </row>
    <row r="8" spans="1:7" ht="30" x14ac:dyDescent="0.25">
      <c r="A8">
        <v>0</v>
      </c>
      <c r="B8" t="s">
        <v>81</v>
      </c>
      <c r="C8" s="9" t="s">
        <v>80</v>
      </c>
      <c r="D8">
        <v>1</v>
      </c>
      <c r="E8" s="1">
        <v>79.95</v>
      </c>
      <c r="F8">
        <v>1</v>
      </c>
      <c r="G8">
        <f>MAX(ROUNDUP((A8*$A$2-F8)/D8,0),0)</f>
        <v>0</v>
      </c>
    </row>
  </sheetData>
  <pageMargins left="0.7" right="0.7" top="0.75" bottom="0.75" header="0.3" footer="0.3"/>
  <pageSetup scale="9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1323-7C7C-409B-9B77-AA8971DB0652}">
  <dimension ref="A1"/>
  <sheetViews>
    <sheetView workbookViewId="0">
      <selection activeCell="H27" sqref="H2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D193-E35D-44A5-874B-F97126758431}">
  <sheetPr>
    <pageSetUpPr fitToPage="1"/>
  </sheetPr>
  <dimension ref="A1:G12"/>
  <sheetViews>
    <sheetView tabSelected="1" workbookViewId="0">
      <selection activeCell="C28" sqref="C28"/>
    </sheetView>
  </sheetViews>
  <sheetFormatPr defaultRowHeight="15" x14ac:dyDescent="0.25"/>
  <cols>
    <col min="1" max="1" width="8" style="13" bestFit="1" customWidth="1"/>
    <col min="2" max="2" width="30" style="13" bestFit="1" customWidth="1"/>
    <col min="3" max="3" width="60.7109375" style="12" customWidth="1"/>
    <col min="4" max="4" width="5" style="13" bestFit="1" customWidth="1"/>
    <col min="5" max="5" width="9.140625" style="13"/>
    <col min="6" max="6" width="5.42578125" style="13" bestFit="1" customWidth="1"/>
    <col min="7" max="7" width="6.140625" style="13" bestFit="1" customWidth="1"/>
    <col min="8" max="16384" width="9.140625" style="13"/>
  </cols>
  <sheetData>
    <row r="1" spans="1:7" x14ac:dyDescent="0.25">
      <c r="A1" s="11" t="s">
        <v>10</v>
      </c>
      <c r="B1" s="11" t="s">
        <v>11</v>
      </c>
    </row>
    <row r="2" spans="1:7" x14ac:dyDescent="0.25">
      <c r="A2" s="13">
        <v>20</v>
      </c>
      <c r="B2" s="13" t="s">
        <v>64</v>
      </c>
    </row>
    <row r="3" spans="1:7" ht="15.75" thickBot="1" x14ac:dyDescent="0.3">
      <c r="A3" s="14">
        <f>A4/A2</f>
        <v>1.9185000000000003</v>
      </c>
      <c r="B3" s="13" t="s">
        <v>15</v>
      </c>
    </row>
    <row r="4" spans="1:7" ht="15.75" thickBot="1" x14ac:dyDescent="0.3">
      <c r="A4" s="15">
        <f t="array" ref="A4">SUM(E7:E13*G7:G13)</f>
        <v>38.370000000000005</v>
      </c>
      <c r="B4" s="13" t="s">
        <v>14</v>
      </c>
    </row>
    <row r="5" spans="1:7" x14ac:dyDescent="0.25">
      <c r="A5" s="16"/>
    </row>
    <row r="6" spans="1:7" x14ac:dyDescent="0.25">
      <c r="A6" s="11" t="s">
        <v>7</v>
      </c>
      <c r="B6" s="11" t="s">
        <v>1</v>
      </c>
      <c r="C6" s="17" t="s">
        <v>2</v>
      </c>
      <c r="D6" s="11" t="s">
        <v>4</v>
      </c>
      <c r="E6" s="11" t="s">
        <v>5</v>
      </c>
      <c r="F6" s="11" t="s">
        <v>8</v>
      </c>
      <c r="G6" s="11" t="s">
        <v>9</v>
      </c>
    </row>
    <row r="7" spans="1:7" ht="30" x14ac:dyDescent="0.25">
      <c r="A7" s="18">
        <v>35</v>
      </c>
      <c r="B7" s="13" t="s">
        <v>82</v>
      </c>
      <c r="C7" s="12" t="s">
        <v>83</v>
      </c>
      <c r="D7" s="13">
        <v>1000</v>
      </c>
      <c r="E7" s="19">
        <v>14.99</v>
      </c>
      <c r="F7" s="13">
        <v>0</v>
      </c>
      <c r="G7" s="13">
        <f>MAX(ROUNDUP((A7*$A$2-F7)/D7,0),0)</f>
        <v>1</v>
      </c>
    </row>
    <row r="8" spans="1:7" x14ac:dyDescent="0.25">
      <c r="A8" s="13">
        <v>3</v>
      </c>
      <c r="B8" s="13" t="s">
        <v>85</v>
      </c>
      <c r="C8" s="12" t="s">
        <v>84</v>
      </c>
      <c r="D8" s="13">
        <v>100</v>
      </c>
      <c r="E8" s="19">
        <v>3.99</v>
      </c>
      <c r="F8" s="13">
        <v>23</v>
      </c>
      <c r="G8" s="13">
        <f>MAX(ROUNDUP((A8*$A$2-F8)/D8,0),0)</f>
        <v>1</v>
      </c>
    </row>
    <row r="9" spans="1:7" x14ac:dyDescent="0.25">
      <c r="A9" s="13">
        <v>2</v>
      </c>
      <c r="B9" s="13" t="s">
        <v>62</v>
      </c>
      <c r="C9" s="12" t="s">
        <v>66</v>
      </c>
      <c r="D9" s="13">
        <v>30</v>
      </c>
      <c r="E9" s="19">
        <v>9.89</v>
      </c>
      <c r="F9" s="13">
        <v>50</v>
      </c>
      <c r="G9" s="13">
        <f>MAX(ROUNDUP((A9*$A$2-F9)/D9,0),0)</f>
        <v>0</v>
      </c>
    </row>
    <row r="10" spans="1:7" x14ac:dyDescent="0.25">
      <c r="A10" s="13">
        <v>1</v>
      </c>
      <c r="B10" s="13" t="s">
        <v>63</v>
      </c>
      <c r="C10" s="12" t="s">
        <v>65</v>
      </c>
      <c r="D10" s="13">
        <v>12</v>
      </c>
      <c r="E10" s="19">
        <v>11.89</v>
      </c>
      <c r="F10" s="13">
        <v>19</v>
      </c>
      <c r="G10" s="13">
        <f t="shared" ref="G10:G11" si="0">MAX(ROUNDUP((A10*$A$2-F10)/D10,0),0)</f>
        <v>1</v>
      </c>
    </row>
    <row r="11" spans="1:7" x14ac:dyDescent="0.25">
      <c r="A11" s="20">
        <f>4/14</f>
        <v>0.2857142857142857</v>
      </c>
      <c r="B11" s="13" t="s">
        <v>86</v>
      </c>
      <c r="C11" s="12" t="s">
        <v>87</v>
      </c>
      <c r="D11" s="13">
        <v>1</v>
      </c>
      <c r="E11" s="19">
        <v>1.25</v>
      </c>
      <c r="F11" s="13">
        <v>0</v>
      </c>
      <c r="G11" s="13">
        <f t="shared" si="0"/>
        <v>6</v>
      </c>
    </row>
    <row r="12" spans="1:7" x14ac:dyDescent="0.25">
      <c r="A12" s="13">
        <v>2</v>
      </c>
      <c r="B12" s="13" t="s">
        <v>88</v>
      </c>
      <c r="D12" s="13">
        <v>500</v>
      </c>
      <c r="E12" s="19">
        <v>0</v>
      </c>
      <c r="F12" s="13">
        <v>1000</v>
      </c>
      <c r="G12" s="13">
        <f t="shared" ref="G12" si="1">MAX(ROUNDUP((A12*$A$2-F12)/D12,0),0)</f>
        <v>0</v>
      </c>
    </row>
  </sheetData>
  <pageMargins left="0.7" right="0.7" top="0.75" bottom="0.75" header="0.3" footer="0.3"/>
  <pageSetup scale="9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1B02-B414-461C-A14B-E4679334CF6A}">
  <sheetPr>
    <pageSetUpPr fitToPage="1"/>
  </sheetPr>
  <dimension ref="A1:G15"/>
  <sheetViews>
    <sheetView tabSelected="1" workbookViewId="0">
      <selection activeCell="C28" sqref="C28"/>
    </sheetView>
  </sheetViews>
  <sheetFormatPr defaultRowHeight="15" x14ac:dyDescent="0.25"/>
  <cols>
    <col min="1" max="1" width="8" style="13" bestFit="1" customWidth="1"/>
    <col min="2" max="2" width="30" style="13" bestFit="1" customWidth="1"/>
    <col min="3" max="3" width="57.85546875" style="12" customWidth="1"/>
    <col min="4" max="4" width="4.28515625" style="13" bestFit="1" customWidth="1"/>
    <col min="5" max="5" width="9.140625" style="13"/>
    <col min="6" max="6" width="5.42578125" style="13" bestFit="1" customWidth="1"/>
    <col min="7" max="7" width="6.140625" style="13" bestFit="1" customWidth="1"/>
    <col min="8" max="16384" width="9.140625" style="13"/>
  </cols>
  <sheetData>
    <row r="1" spans="1:7" x14ac:dyDescent="0.25">
      <c r="A1" s="11" t="s">
        <v>10</v>
      </c>
      <c r="B1" s="11" t="s">
        <v>11</v>
      </c>
    </row>
    <row r="2" spans="1:7" x14ac:dyDescent="0.25">
      <c r="A2" s="13">
        <v>20</v>
      </c>
      <c r="B2" s="13" t="s">
        <v>74</v>
      </c>
    </row>
    <row r="3" spans="1:7" ht="15.75" thickBot="1" x14ac:dyDescent="0.3">
      <c r="A3" s="14">
        <f>A4/A2</f>
        <v>2.23</v>
      </c>
      <c r="B3" s="13" t="s">
        <v>15</v>
      </c>
    </row>
    <row r="4" spans="1:7" ht="15.75" thickBot="1" x14ac:dyDescent="0.3">
      <c r="A4" s="15">
        <f t="array" ref="A4">SUM(E7:E16*G7:G16)</f>
        <v>44.6</v>
      </c>
      <c r="B4" s="13" t="s">
        <v>14</v>
      </c>
    </row>
    <row r="5" spans="1:7" x14ac:dyDescent="0.25">
      <c r="A5" s="16"/>
    </row>
    <row r="6" spans="1:7" x14ac:dyDescent="0.25">
      <c r="A6" s="11" t="s">
        <v>7</v>
      </c>
      <c r="B6" s="11" t="s">
        <v>1</v>
      </c>
      <c r="C6" s="17" t="s">
        <v>2</v>
      </c>
      <c r="D6" s="11" t="s">
        <v>4</v>
      </c>
      <c r="E6" s="11" t="s">
        <v>5</v>
      </c>
      <c r="F6" s="11" t="s">
        <v>8</v>
      </c>
      <c r="G6" s="11" t="s">
        <v>9</v>
      </c>
    </row>
    <row r="7" spans="1:7" ht="45" x14ac:dyDescent="0.25">
      <c r="A7" s="18">
        <v>1</v>
      </c>
      <c r="B7" s="13" t="s">
        <v>75</v>
      </c>
      <c r="C7" s="12" t="s">
        <v>90</v>
      </c>
      <c r="D7" s="13">
        <v>6</v>
      </c>
      <c r="E7" s="19">
        <v>6.78</v>
      </c>
      <c r="F7" s="13">
        <v>6</v>
      </c>
      <c r="G7" s="13">
        <f t="shared" ref="G7:G12" si="0">MAX(ROUNDUP((A7*$A$2-F7)/D7,0),0)</f>
        <v>3</v>
      </c>
    </row>
    <row r="8" spans="1:7" ht="30" x14ac:dyDescent="0.25">
      <c r="A8" s="13">
        <v>2</v>
      </c>
      <c r="B8" s="13" t="s">
        <v>77</v>
      </c>
      <c r="C8" s="12" t="s">
        <v>91</v>
      </c>
      <c r="D8" s="13">
        <v>36</v>
      </c>
      <c r="E8" s="19">
        <v>2.98</v>
      </c>
      <c r="F8" s="13">
        <v>14</v>
      </c>
      <c r="G8" s="13">
        <f t="shared" si="0"/>
        <v>1</v>
      </c>
    </row>
    <row r="9" spans="1:7" ht="30" x14ac:dyDescent="0.25">
      <c r="A9" s="13">
        <v>1</v>
      </c>
      <c r="B9" s="13" t="s">
        <v>61</v>
      </c>
      <c r="C9" s="12" t="s">
        <v>89</v>
      </c>
      <c r="D9" s="13">
        <v>4</v>
      </c>
      <c r="E9" s="19">
        <v>1.48</v>
      </c>
      <c r="F9" s="13">
        <v>4</v>
      </c>
      <c r="G9" s="13">
        <f t="shared" si="0"/>
        <v>4</v>
      </c>
    </row>
    <row r="10" spans="1:7" ht="45" x14ac:dyDescent="0.25">
      <c r="A10" s="13">
        <v>1</v>
      </c>
      <c r="B10" s="13" t="s">
        <v>94</v>
      </c>
      <c r="C10" s="12" t="s">
        <v>90</v>
      </c>
      <c r="D10" s="13">
        <f>16*6</f>
        <v>96</v>
      </c>
      <c r="E10" s="19">
        <v>6.78</v>
      </c>
      <c r="F10" s="13">
        <v>5</v>
      </c>
      <c r="G10" s="13">
        <f t="shared" si="0"/>
        <v>1</v>
      </c>
    </row>
    <row r="11" spans="1:7" ht="30" x14ac:dyDescent="0.25">
      <c r="A11" s="13">
        <v>1</v>
      </c>
      <c r="B11" s="13" t="s">
        <v>76</v>
      </c>
      <c r="C11" s="12" t="s">
        <v>92</v>
      </c>
      <c r="D11" s="13">
        <v>100</v>
      </c>
      <c r="E11" s="19">
        <v>8.58</v>
      </c>
      <c r="F11" s="13">
        <v>0</v>
      </c>
      <c r="G11" s="13">
        <f t="shared" si="0"/>
        <v>1</v>
      </c>
    </row>
    <row r="12" spans="1:7" x14ac:dyDescent="0.25">
      <c r="A12" s="13">
        <v>2</v>
      </c>
      <c r="B12" s="13" t="s">
        <v>78</v>
      </c>
      <c r="D12" s="13">
        <v>100</v>
      </c>
      <c r="E12" s="19"/>
      <c r="F12" s="13">
        <v>100</v>
      </c>
      <c r="G12" s="13">
        <f t="shared" si="0"/>
        <v>0</v>
      </c>
    </row>
    <row r="13" spans="1:7" x14ac:dyDescent="0.25">
      <c r="A13" s="13">
        <v>1</v>
      </c>
      <c r="B13" s="13" t="s">
        <v>79</v>
      </c>
      <c r="D13" s="13">
        <v>100</v>
      </c>
      <c r="E13" s="19"/>
      <c r="F13" s="13">
        <v>100</v>
      </c>
      <c r="G13" s="13">
        <f t="shared" ref="G13:G15" si="1">MAX(ROUNDUP((A13*$A$2-F13)/D13,0),0)</f>
        <v>0</v>
      </c>
    </row>
    <row r="14" spans="1:7" x14ac:dyDescent="0.25">
      <c r="A14" s="13">
        <v>1</v>
      </c>
      <c r="B14" s="13" t="s">
        <v>88</v>
      </c>
      <c r="D14" s="13">
        <v>100</v>
      </c>
      <c r="E14" s="19">
        <v>0</v>
      </c>
      <c r="F14" s="13">
        <v>1000</v>
      </c>
      <c r="G14" s="13">
        <f t="shared" ref="G14" si="2">MAX(ROUNDUP((A14*$A$2-F14)/D14,0),0)</f>
        <v>0</v>
      </c>
    </row>
    <row r="15" spans="1:7" ht="30" x14ac:dyDescent="0.25">
      <c r="A15" s="13">
        <v>1</v>
      </c>
      <c r="B15" s="13" t="s">
        <v>58</v>
      </c>
      <c r="C15" s="12" t="s">
        <v>93</v>
      </c>
      <c r="D15" s="13">
        <v>100</v>
      </c>
      <c r="E15" s="19">
        <v>14.98</v>
      </c>
      <c r="F15" s="13">
        <v>20</v>
      </c>
      <c r="G15" s="13">
        <f t="shared" si="1"/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B713C-CA8B-4C01-9492-1BE870617065}">
  <sheetPr>
    <pageSetUpPr fitToPage="1"/>
  </sheetPr>
  <dimension ref="A1:G8"/>
  <sheetViews>
    <sheetView tabSelected="1" workbookViewId="0">
      <selection activeCell="C28" sqref="C28"/>
    </sheetView>
  </sheetViews>
  <sheetFormatPr defaultRowHeight="15" x14ac:dyDescent="0.25"/>
  <cols>
    <col min="1" max="1" width="9" style="13" bestFit="1" customWidth="1"/>
    <col min="2" max="2" width="30" style="13" bestFit="1" customWidth="1"/>
    <col min="3" max="3" width="54.85546875" style="12" customWidth="1"/>
    <col min="4" max="4" width="4.28515625" style="13" bestFit="1" customWidth="1"/>
    <col min="5" max="5" width="9.140625" style="13"/>
    <col min="6" max="6" width="5.42578125" style="13" bestFit="1" customWidth="1"/>
    <col min="7" max="7" width="6.140625" style="13" bestFit="1" customWidth="1"/>
    <col min="8" max="16384" width="9.140625" style="13"/>
  </cols>
  <sheetData>
    <row r="1" spans="1:7" x14ac:dyDescent="0.25">
      <c r="A1" s="11" t="s">
        <v>10</v>
      </c>
      <c r="B1" s="11" t="s">
        <v>11</v>
      </c>
    </row>
    <row r="2" spans="1:7" x14ac:dyDescent="0.25">
      <c r="A2" s="13">
        <v>12</v>
      </c>
      <c r="B2" s="13" t="s">
        <v>74</v>
      </c>
    </row>
    <row r="3" spans="1:7" ht="15.75" thickBot="1" x14ac:dyDescent="0.3">
      <c r="A3" s="14">
        <f>A4/A2</f>
        <v>12.909166666666666</v>
      </c>
      <c r="B3" s="13" t="s">
        <v>15</v>
      </c>
    </row>
    <row r="4" spans="1:7" ht="15.75" thickBot="1" x14ac:dyDescent="0.3">
      <c r="A4" s="15">
        <f t="array" ref="A4">SUM(E7:E9*G7:G9)</f>
        <v>154.91</v>
      </c>
      <c r="B4" s="13" t="s">
        <v>14</v>
      </c>
    </row>
    <row r="5" spans="1:7" x14ac:dyDescent="0.25">
      <c r="A5" s="16"/>
    </row>
    <row r="6" spans="1:7" x14ac:dyDescent="0.25">
      <c r="A6" s="11" t="s">
        <v>7</v>
      </c>
      <c r="B6" s="11" t="s">
        <v>1</v>
      </c>
      <c r="C6" s="17" t="s">
        <v>2</v>
      </c>
      <c r="D6" s="11" t="s">
        <v>4</v>
      </c>
      <c r="E6" s="11" t="s">
        <v>5</v>
      </c>
      <c r="F6" s="11" t="s">
        <v>8</v>
      </c>
      <c r="G6" s="11" t="s">
        <v>9</v>
      </c>
    </row>
    <row r="7" spans="1:7" ht="150" x14ac:dyDescent="0.25">
      <c r="A7" s="18">
        <v>1</v>
      </c>
      <c r="B7" s="13" t="s">
        <v>96</v>
      </c>
      <c r="C7" s="12" t="s">
        <v>95</v>
      </c>
      <c r="D7" s="13">
        <v>12</v>
      </c>
      <c r="E7" s="19">
        <v>80.099999999999994</v>
      </c>
      <c r="F7" s="13">
        <v>3</v>
      </c>
      <c r="G7" s="13">
        <f>MAX(ROUNDUP((A7*$A$2-F7)/D7,0),0)</f>
        <v>1</v>
      </c>
    </row>
    <row r="8" spans="1:7" ht="135" x14ac:dyDescent="0.25">
      <c r="A8" s="13">
        <v>2</v>
      </c>
      <c r="B8" s="13" t="s">
        <v>97</v>
      </c>
      <c r="C8" s="12" t="s">
        <v>98</v>
      </c>
      <c r="D8" s="13">
        <v>24</v>
      </c>
      <c r="E8" s="19">
        <v>74.81</v>
      </c>
      <c r="F8" s="13">
        <v>12</v>
      </c>
      <c r="G8" s="13">
        <f>MAX(ROUNDUP((A8*$A$2-F8)/D8,0),0)</f>
        <v>1</v>
      </c>
    </row>
  </sheetData>
  <pageMargins left="0.7" right="0.7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workbookViewId="0">
      <pane ySplit="6" topLeftCell="A7" activePane="bottomLeft" state="frozen"/>
      <selection pane="bottomLeft" activeCell="J11" sqref="J11"/>
    </sheetView>
  </sheetViews>
  <sheetFormatPr defaultRowHeight="15" x14ac:dyDescent="0.25"/>
  <cols>
    <col min="1" max="1" width="8" bestFit="1" customWidth="1"/>
    <col min="2" max="2" width="30" bestFit="1" customWidth="1"/>
    <col min="3" max="3" width="20.7109375" bestFit="1" customWidth="1"/>
    <col min="4" max="4" width="5" bestFit="1" customWidth="1"/>
    <col min="5" max="5" width="7.28515625" bestFit="1" customWidth="1"/>
    <col min="6" max="6" width="5.42578125" bestFit="1" customWidth="1"/>
    <col min="7" max="7" width="6.140625" bestFit="1" customWidth="1"/>
  </cols>
  <sheetData>
    <row r="1" spans="1:7" x14ac:dyDescent="0.25">
      <c r="A1" s="4" t="s">
        <v>10</v>
      </c>
      <c r="B1" s="4" t="s">
        <v>11</v>
      </c>
    </row>
    <row r="2" spans="1:7" x14ac:dyDescent="0.25">
      <c r="A2">
        <v>12</v>
      </c>
      <c r="B2" t="s">
        <v>0</v>
      </c>
    </row>
    <row r="3" spans="1:7" ht="15.75" thickBot="1" x14ac:dyDescent="0.3">
      <c r="A3" s="2">
        <f>A4/A2</f>
        <v>1.3316666666666668</v>
      </c>
      <c r="B3" t="s">
        <v>15</v>
      </c>
    </row>
    <row r="4" spans="1:7" ht="15.75" thickBot="1" x14ac:dyDescent="0.3">
      <c r="A4" s="3">
        <f t="array" ref="A4">SUM(E7:E19*G7:G19)</f>
        <v>15.98</v>
      </c>
      <c r="B4" t="s">
        <v>14</v>
      </c>
    </row>
    <row r="5" spans="1:7" x14ac:dyDescent="0.25">
      <c r="A5" s="5"/>
    </row>
    <row r="6" spans="1:7" x14ac:dyDescent="0.25">
      <c r="A6" s="4" t="s">
        <v>7</v>
      </c>
      <c r="B6" s="4" t="s">
        <v>1</v>
      </c>
      <c r="C6" s="4" t="s">
        <v>2</v>
      </c>
      <c r="D6" s="4" t="s">
        <v>4</v>
      </c>
      <c r="E6" s="4" t="s">
        <v>5</v>
      </c>
      <c r="F6" s="4" t="s">
        <v>8</v>
      </c>
      <c r="G6" s="4" t="s">
        <v>9</v>
      </c>
    </row>
    <row r="7" spans="1:7" x14ac:dyDescent="0.25">
      <c r="A7">
        <v>250</v>
      </c>
      <c r="B7" t="s">
        <v>6</v>
      </c>
      <c r="C7" t="s">
        <v>3</v>
      </c>
      <c r="D7">
        <v>1000</v>
      </c>
      <c r="E7" s="1">
        <v>7.99</v>
      </c>
      <c r="F7">
        <v>1000</v>
      </c>
      <c r="G7">
        <f>MAX(ROUNDUP((A7*$A$2-F7)/D7,0),0)</f>
        <v>2</v>
      </c>
    </row>
    <row r="8" spans="1:7" x14ac:dyDescent="0.25">
      <c r="A8">
        <v>5</v>
      </c>
      <c r="B8" t="s">
        <v>12</v>
      </c>
      <c r="C8" t="s">
        <v>13</v>
      </c>
      <c r="D8">
        <v>100</v>
      </c>
      <c r="E8" s="1">
        <v>11.99</v>
      </c>
      <c r="F8">
        <v>400</v>
      </c>
      <c r="G8">
        <f>MAX(ROUNDUP((A8*$A$2-F8)/D8,0),0)</f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workbookViewId="0">
      <selection sqref="A1:XFD1048576"/>
    </sheetView>
  </sheetViews>
  <sheetFormatPr defaultRowHeight="15" x14ac:dyDescent="0.25"/>
  <cols>
    <col min="1" max="1" width="8" bestFit="1" customWidth="1"/>
    <col min="2" max="2" width="30" bestFit="1" customWidth="1"/>
    <col min="3" max="3" width="20.7109375" bestFit="1" customWidth="1"/>
    <col min="4" max="4" width="4.28515625" bestFit="1" customWidth="1"/>
    <col min="6" max="6" width="5.42578125" bestFit="1" customWidth="1"/>
    <col min="7" max="7" width="6.140625" bestFit="1" customWidth="1"/>
  </cols>
  <sheetData>
    <row r="1" spans="1:7" x14ac:dyDescent="0.25">
      <c r="A1" s="4" t="s">
        <v>10</v>
      </c>
      <c r="B1" s="4" t="s">
        <v>11</v>
      </c>
    </row>
    <row r="2" spans="1:7" x14ac:dyDescent="0.25">
      <c r="A2">
        <v>12</v>
      </c>
      <c r="B2" t="s">
        <v>16</v>
      </c>
    </row>
    <row r="3" spans="1:7" ht="15.75" thickBot="1" x14ac:dyDescent="0.3">
      <c r="A3" s="2">
        <f>A4/A2</f>
        <v>2.5549999999999997</v>
      </c>
      <c r="B3" t="s">
        <v>15</v>
      </c>
    </row>
    <row r="4" spans="1:7" ht="15.75" thickBot="1" x14ac:dyDescent="0.3">
      <c r="A4" s="3">
        <f t="array" ref="A4">SUM(E7:E19*G7:G19)</f>
        <v>30.659999999999997</v>
      </c>
      <c r="B4" t="s">
        <v>14</v>
      </c>
    </row>
    <row r="5" spans="1:7" x14ac:dyDescent="0.25">
      <c r="A5" s="5"/>
    </row>
    <row r="6" spans="1:7" x14ac:dyDescent="0.25">
      <c r="A6" s="4" t="s">
        <v>7</v>
      </c>
      <c r="B6" s="4" t="s">
        <v>1</v>
      </c>
      <c r="C6" s="4" t="s">
        <v>2</v>
      </c>
      <c r="D6" s="4" t="s">
        <v>4</v>
      </c>
      <c r="E6" s="4" t="s">
        <v>5</v>
      </c>
      <c r="F6" s="4" t="s">
        <v>8</v>
      </c>
      <c r="G6" s="4" t="s">
        <v>9</v>
      </c>
    </row>
    <row r="7" spans="1:7" x14ac:dyDescent="0.25">
      <c r="A7" s="6">
        <f>1/12</f>
        <v>8.3333333333333329E-2</v>
      </c>
      <c r="B7" t="s">
        <v>30</v>
      </c>
      <c r="C7" t="s">
        <v>28</v>
      </c>
      <c r="D7">
        <v>1</v>
      </c>
      <c r="E7" s="1">
        <v>8.73</v>
      </c>
      <c r="F7">
        <v>0</v>
      </c>
      <c r="G7">
        <f>MAX(ROUNDUP((A7*$A$2-F7)/D7,0),0)</f>
        <v>1</v>
      </c>
    </row>
    <row r="8" spans="1:7" x14ac:dyDescent="0.25">
      <c r="A8">
        <v>1</v>
      </c>
      <c r="B8" t="s">
        <v>31</v>
      </c>
      <c r="C8" t="s">
        <v>18</v>
      </c>
      <c r="D8">
        <v>100</v>
      </c>
      <c r="E8" s="1">
        <v>8.9700000000000006</v>
      </c>
      <c r="F8">
        <v>50</v>
      </c>
      <c r="G8">
        <f>MAX(ROUNDUP((A8*$A$2-F8)/D8,0),0)</f>
        <v>0</v>
      </c>
    </row>
    <row r="9" spans="1:7" x14ac:dyDescent="0.25">
      <c r="A9">
        <v>1</v>
      </c>
      <c r="B9" t="s">
        <v>17</v>
      </c>
      <c r="C9" t="s">
        <v>25</v>
      </c>
      <c r="D9">
        <v>50</v>
      </c>
      <c r="E9" s="1">
        <v>6.97</v>
      </c>
      <c r="F9">
        <v>0</v>
      </c>
      <c r="G9">
        <f>MAX(ROUNDUP((A9*$A$2-F9)/D9,0),0)</f>
        <v>1</v>
      </c>
    </row>
    <row r="10" spans="1:7" x14ac:dyDescent="0.25">
      <c r="A10">
        <v>1</v>
      </c>
      <c r="B10" t="s">
        <v>20</v>
      </c>
      <c r="C10" t="s">
        <v>24</v>
      </c>
      <c r="D10">
        <v>100</v>
      </c>
      <c r="E10" s="1">
        <v>7.47</v>
      </c>
      <c r="F10">
        <v>50</v>
      </c>
      <c r="G10">
        <f t="shared" ref="G10:G14" si="0">MAX(ROUNDUP((A10*$A$2-F10)/D10,0),0)</f>
        <v>0</v>
      </c>
    </row>
    <row r="11" spans="1:7" x14ac:dyDescent="0.25">
      <c r="A11">
        <v>1</v>
      </c>
      <c r="B11" t="s">
        <v>19</v>
      </c>
      <c r="C11" t="s">
        <v>23</v>
      </c>
      <c r="D11">
        <v>100</v>
      </c>
      <c r="E11" s="1">
        <v>5.97</v>
      </c>
      <c r="F11">
        <v>100</v>
      </c>
      <c r="G11">
        <f t="shared" si="0"/>
        <v>0</v>
      </c>
    </row>
    <row r="12" spans="1:7" x14ac:dyDescent="0.25">
      <c r="A12">
        <v>2</v>
      </c>
      <c r="B12" t="s">
        <v>21</v>
      </c>
      <c r="C12" t="s">
        <v>22</v>
      </c>
      <c r="D12">
        <v>25</v>
      </c>
      <c r="E12" s="1">
        <v>5.79</v>
      </c>
      <c r="F12">
        <v>0</v>
      </c>
      <c r="G12">
        <f t="shared" si="0"/>
        <v>1</v>
      </c>
    </row>
    <row r="13" spans="1:7" x14ac:dyDescent="0.25">
      <c r="A13">
        <v>3</v>
      </c>
      <c r="B13" t="s">
        <v>26</v>
      </c>
      <c r="D13">
        <v>500</v>
      </c>
      <c r="E13" s="1">
        <v>5</v>
      </c>
      <c r="F13">
        <v>500</v>
      </c>
      <c r="G13">
        <f t="shared" si="0"/>
        <v>0</v>
      </c>
    </row>
    <row r="14" spans="1:7" x14ac:dyDescent="0.25">
      <c r="A14">
        <v>3</v>
      </c>
      <c r="B14" t="s">
        <v>27</v>
      </c>
      <c r="C14" t="s">
        <v>29</v>
      </c>
      <c r="D14">
        <v>100</v>
      </c>
      <c r="E14" s="1">
        <v>1.7</v>
      </c>
      <c r="F14">
        <v>0</v>
      </c>
      <c r="G14">
        <f t="shared" si="0"/>
        <v>1</v>
      </c>
    </row>
    <row r="15" spans="1:7" x14ac:dyDescent="0.25">
      <c r="A15">
        <v>0.01</v>
      </c>
      <c r="B15" t="s">
        <v>32</v>
      </c>
      <c r="C15" t="s">
        <v>33</v>
      </c>
      <c r="D15">
        <v>1</v>
      </c>
      <c r="E15" s="1">
        <v>18.989999999999998</v>
      </c>
      <c r="F15">
        <v>1</v>
      </c>
      <c r="G15">
        <f t="shared" ref="G15" si="1">MAX(ROUNDUP((A15*$A$2-F15)/D15,0),0)</f>
        <v>0</v>
      </c>
    </row>
    <row r="16" spans="1:7" x14ac:dyDescent="0.25">
      <c r="A16">
        <v>1</v>
      </c>
      <c r="B16" t="s">
        <v>34</v>
      </c>
      <c r="C16" s="7" t="s">
        <v>37</v>
      </c>
      <c r="D16">
        <v>1</v>
      </c>
      <c r="E16" s="1">
        <v>1.05</v>
      </c>
      <c r="F16">
        <v>25</v>
      </c>
      <c r="G16">
        <f t="shared" ref="G16" si="2">MAX(ROUNDUP((A16*$A$2-F16)/D16,0),0)</f>
        <v>0</v>
      </c>
    </row>
    <row r="17" spans="1:7" x14ac:dyDescent="0.25">
      <c r="A17">
        <v>3</v>
      </c>
      <c r="B17" t="s">
        <v>35</v>
      </c>
      <c r="C17" t="s">
        <v>36</v>
      </c>
      <c r="D17">
        <v>500</v>
      </c>
      <c r="E17" s="1">
        <v>3.99</v>
      </c>
      <c r="F17">
        <v>75</v>
      </c>
      <c r="G17">
        <f t="shared" ref="G17" si="3">MAX(ROUNDUP((A17*$A$2-F17)/D17,0),0)</f>
        <v>0</v>
      </c>
    </row>
    <row r="18" spans="1:7" x14ac:dyDescent="0.25">
      <c r="A18">
        <v>0.25</v>
      </c>
      <c r="B18" t="s">
        <v>38</v>
      </c>
      <c r="C18" t="s">
        <v>39</v>
      </c>
      <c r="D18">
        <v>1</v>
      </c>
      <c r="E18" s="1">
        <v>2.4900000000000002</v>
      </c>
      <c r="F18">
        <v>0</v>
      </c>
      <c r="G18">
        <f t="shared" ref="G18" si="4">MAX(ROUNDUP((A18*$A$2-F18)/D18,0),0)</f>
        <v>3</v>
      </c>
    </row>
  </sheetData>
  <hyperlinks>
    <hyperlink ref="C16" r:id="rId1" xr:uid="{00000000-0004-0000-01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topLeftCell="A3" workbookViewId="0">
      <selection activeCell="F11" sqref="F11"/>
    </sheetView>
  </sheetViews>
  <sheetFormatPr defaultRowHeight="15" x14ac:dyDescent="0.25"/>
  <cols>
    <col min="1" max="1" width="8" bestFit="1" customWidth="1"/>
    <col min="2" max="2" width="35.7109375" bestFit="1" customWidth="1"/>
    <col min="3" max="3" width="20.7109375" bestFit="1" customWidth="1"/>
    <col min="4" max="4" width="5" bestFit="1" customWidth="1"/>
    <col min="6" max="6" width="5.42578125" bestFit="1" customWidth="1"/>
    <col min="7" max="7" width="7.7109375" bestFit="1" customWidth="1"/>
  </cols>
  <sheetData>
    <row r="1" spans="1:7" x14ac:dyDescent="0.25">
      <c r="A1" s="4" t="s">
        <v>10</v>
      </c>
      <c r="B1" s="4" t="s">
        <v>11</v>
      </c>
    </row>
    <row r="2" spans="1:7" x14ac:dyDescent="0.25">
      <c r="A2">
        <v>12</v>
      </c>
      <c r="B2" t="s">
        <v>40</v>
      </c>
    </row>
    <row r="3" spans="1:7" ht="15.75" thickBot="1" x14ac:dyDescent="0.3">
      <c r="A3" s="2">
        <f>A4/A2</f>
        <v>1.7875000000000003</v>
      </c>
      <c r="B3" t="s">
        <v>15</v>
      </c>
    </row>
    <row r="4" spans="1:7" ht="15.75" thickBot="1" x14ac:dyDescent="0.3">
      <c r="A4" s="3">
        <f t="array" ref="A4">SUM(E7:E16*G7:G16)</f>
        <v>21.450000000000003</v>
      </c>
      <c r="B4" t="s">
        <v>14</v>
      </c>
    </row>
    <row r="5" spans="1:7" x14ac:dyDescent="0.25">
      <c r="A5" s="5"/>
    </row>
    <row r="6" spans="1:7" x14ac:dyDescent="0.25">
      <c r="A6" s="4" t="s">
        <v>7</v>
      </c>
      <c r="B6" s="4" t="s">
        <v>1</v>
      </c>
      <c r="C6" s="4" t="s">
        <v>2</v>
      </c>
      <c r="D6" s="4" t="s">
        <v>4</v>
      </c>
      <c r="E6" s="4" t="s">
        <v>5</v>
      </c>
      <c r="F6" s="4" t="s">
        <v>8</v>
      </c>
      <c r="G6" s="4" t="s">
        <v>9</v>
      </c>
    </row>
    <row r="7" spans="1:7" x14ac:dyDescent="0.25">
      <c r="A7" s="8">
        <v>6</v>
      </c>
      <c r="B7" t="s">
        <v>41</v>
      </c>
      <c r="C7" t="s">
        <v>50</v>
      </c>
      <c r="D7">
        <f>2200/4</f>
        <v>550</v>
      </c>
      <c r="E7" s="1">
        <v>10.99</v>
      </c>
      <c r="F7">
        <v>550</v>
      </c>
      <c r="G7">
        <f>MAX(ROUNDUP((A7*$A$2-F7)/D7,0),0)</f>
        <v>0</v>
      </c>
    </row>
    <row r="8" spans="1:7" x14ac:dyDescent="0.25">
      <c r="A8" s="8"/>
      <c r="B8" t="s">
        <v>41</v>
      </c>
      <c r="C8" t="s">
        <v>51</v>
      </c>
      <c r="D8">
        <f>2200/4</f>
        <v>550</v>
      </c>
      <c r="E8" s="1">
        <v>12.49</v>
      </c>
    </row>
    <row r="9" spans="1:7" x14ac:dyDescent="0.25">
      <c r="A9">
        <v>2</v>
      </c>
      <c r="B9" t="s">
        <v>46</v>
      </c>
      <c r="C9" t="s">
        <v>45</v>
      </c>
      <c r="D9">
        <v>100</v>
      </c>
      <c r="E9" s="1">
        <v>4.97</v>
      </c>
      <c r="F9">
        <v>100</v>
      </c>
      <c r="G9">
        <f>MAX(ROUNDUP((A9*$A$2-F9)/D9,0),0)</f>
        <v>0</v>
      </c>
    </row>
    <row r="10" spans="1:7" x14ac:dyDescent="0.25">
      <c r="A10">
        <v>1</v>
      </c>
      <c r="B10" t="s">
        <v>42</v>
      </c>
      <c r="C10" t="s">
        <v>52</v>
      </c>
      <c r="D10">
        <v>16</v>
      </c>
      <c r="E10" s="1">
        <v>6.98</v>
      </c>
      <c r="F10">
        <v>0</v>
      </c>
      <c r="G10">
        <f>MAX(ROUNDUP((A10*$A$2-F10)/D10,0),0)</f>
        <v>1</v>
      </c>
    </row>
    <row r="11" spans="1:7" x14ac:dyDescent="0.25">
      <c r="A11">
        <v>2</v>
      </c>
      <c r="B11" t="s">
        <v>43</v>
      </c>
      <c r="D11">
        <v>1</v>
      </c>
      <c r="E11" s="1"/>
      <c r="F11">
        <v>100</v>
      </c>
      <c r="G11">
        <f t="shared" ref="G11:G15" si="0">MAX(ROUNDUP((A11*$A$2-F11)/D11,0),0)</f>
        <v>0</v>
      </c>
    </row>
    <row r="12" spans="1:7" x14ac:dyDescent="0.25">
      <c r="A12">
        <v>1</v>
      </c>
      <c r="B12" t="s">
        <v>53</v>
      </c>
      <c r="C12" t="s">
        <v>54</v>
      </c>
      <c r="D12">
        <v>1</v>
      </c>
      <c r="E12" s="1">
        <v>0.28999999999999998</v>
      </c>
      <c r="F12">
        <v>0</v>
      </c>
      <c r="G12">
        <f t="shared" si="0"/>
        <v>12</v>
      </c>
    </row>
    <row r="13" spans="1:7" x14ac:dyDescent="0.25">
      <c r="A13">
        <v>2</v>
      </c>
      <c r="B13" t="s">
        <v>44</v>
      </c>
      <c r="C13" t="s">
        <v>47</v>
      </c>
      <c r="D13">
        <v>100</v>
      </c>
      <c r="E13" s="1">
        <v>10.99</v>
      </c>
      <c r="F13">
        <v>0</v>
      </c>
      <c r="G13">
        <f t="shared" si="0"/>
        <v>1</v>
      </c>
    </row>
    <row r="14" spans="1:7" x14ac:dyDescent="0.25">
      <c r="A14">
        <v>2</v>
      </c>
      <c r="B14" t="s">
        <v>48</v>
      </c>
      <c r="C14" t="s">
        <v>49</v>
      </c>
      <c r="D14">
        <v>100</v>
      </c>
      <c r="E14" s="1">
        <v>5.48</v>
      </c>
      <c r="F14">
        <v>100</v>
      </c>
      <c r="G14">
        <f t="shared" si="0"/>
        <v>0</v>
      </c>
    </row>
    <row r="15" spans="1:7" x14ac:dyDescent="0.25">
      <c r="A15">
        <v>20</v>
      </c>
      <c r="B15" t="s">
        <v>32</v>
      </c>
      <c r="D15">
        <v>1000</v>
      </c>
      <c r="E15" s="1"/>
      <c r="F15">
        <v>1000</v>
      </c>
      <c r="G15">
        <f t="shared" si="0"/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37D61-A2D4-4B8E-AF3D-E9614185DE0E}">
  <dimension ref="A1:G13"/>
  <sheetViews>
    <sheetView workbookViewId="0">
      <selection sqref="A1:XFD1048576"/>
    </sheetView>
  </sheetViews>
  <sheetFormatPr defaultRowHeight="15" x14ac:dyDescent="0.25"/>
  <cols>
    <col min="1" max="1" width="8" bestFit="1" customWidth="1"/>
    <col min="2" max="2" width="30" bestFit="1" customWidth="1"/>
    <col min="3" max="3" width="20.7109375" bestFit="1" customWidth="1"/>
    <col min="4" max="4" width="4.28515625" bestFit="1" customWidth="1"/>
    <col min="6" max="6" width="5.42578125" bestFit="1" customWidth="1"/>
    <col min="7" max="7" width="6.140625" bestFit="1" customWidth="1"/>
  </cols>
  <sheetData>
    <row r="1" spans="1:7" x14ac:dyDescent="0.25">
      <c r="A1" s="4" t="s">
        <v>10</v>
      </c>
      <c r="B1" s="4" t="s">
        <v>11</v>
      </c>
    </row>
    <row r="2" spans="1:7" x14ac:dyDescent="0.25">
      <c r="A2">
        <v>12</v>
      </c>
      <c r="B2" t="s">
        <v>67</v>
      </c>
    </row>
    <row r="3" spans="1:7" ht="15.75" thickBot="1" x14ac:dyDescent="0.3">
      <c r="A3" s="2">
        <f>A4/A2</f>
        <v>0</v>
      </c>
      <c r="B3" t="s">
        <v>15</v>
      </c>
    </row>
    <row r="4" spans="1:7" ht="15.75" thickBot="1" x14ac:dyDescent="0.3">
      <c r="A4" s="3">
        <f t="array" ref="A4">SUM(E7:E14*G7:G14)</f>
        <v>0</v>
      </c>
      <c r="B4" t="s">
        <v>14</v>
      </c>
    </row>
    <row r="5" spans="1:7" x14ac:dyDescent="0.25">
      <c r="A5" s="5"/>
    </row>
    <row r="6" spans="1:7" x14ac:dyDescent="0.25">
      <c r="A6" s="4" t="s">
        <v>7</v>
      </c>
      <c r="B6" s="4" t="s">
        <v>1</v>
      </c>
      <c r="C6" s="4" t="s">
        <v>2</v>
      </c>
      <c r="D6" s="4" t="s">
        <v>4</v>
      </c>
      <c r="E6" s="4" t="s">
        <v>5</v>
      </c>
      <c r="F6" s="4" t="s">
        <v>8</v>
      </c>
      <c r="G6" s="4" t="s">
        <v>9</v>
      </c>
    </row>
    <row r="7" spans="1:7" x14ac:dyDescent="0.25">
      <c r="A7" s="8">
        <v>1</v>
      </c>
      <c r="B7" t="s">
        <v>68</v>
      </c>
      <c r="D7">
        <v>1</v>
      </c>
      <c r="E7" s="1">
        <v>8.73</v>
      </c>
      <c r="F7">
        <v>12</v>
      </c>
      <c r="G7">
        <f>MAX(ROUNDUP((A7*$A$2-F7)/D7,0),0)</f>
        <v>0</v>
      </c>
    </row>
    <row r="8" spans="1:7" x14ac:dyDescent="0.25">
      <c r="A8">
        <v>1</v>
      </c>
      <c r="B8" t="s">
        <v>69</v>
      </c>
      <c r="D8">
        <v>1</v>
      </c>
      <c r="E8" s="1">
        <v>8.9700000000000006</v>
      </c>
      <c r="F8">
        <v>50</v>
      </c>
      <c r="G8">
        <f>MAX(ROUNDUP((A8*$A$2-F8)/D8,0),0)</f>
        <v>0</v>
      </c>
    </row>
    <row r="9" spans="1:7" x14ac:dyDescent="0.25">
      <c r="A9">
        <v>1</v>
      </c>
      <c r="B9" t="s">
        <v>70</v>
      </c>
      <c r="D9">
        <v>1</v>
      </c>
      <c r="E9" s="1">
        <v>8.9700000000000006</v>
      </c>
      <c r="F9">
        <v>50</v>
      </c>
      <c r="G9">
        <f>MAX(ROUNDUP((A9*$A$2-F9)/D9,0),0)</f>
        <v>0</v>
      </c>
    </row>
    <row r="10" spans="1:7" x14ac:dyDescent="0.25">
      <c r="A10">
        <v>0</v>
      </c>
      <c r="B10" t="s">
        <v>71</v>
      </c>
      <c r="D10">
        <v>1</v>
      </c>
      <c r="E10" s="1">
        <v>6.97</v>
      </c>
      <c r="F10">
        <v>4</v>
      </c>
      <c r="G10">
        <f>MAX(ROUNDUP((A10*$A$2-F10)/D10,0),0)</f>
        <v>0</v>
      </c>
    </row>
    <row r="11" spans="1:7" x14ac:dyDescent="0.25">
      <c r="A11">
        <v>0</v>
      </c>
      <c r="B11" t="s">
        <v>72</v>
      </c>
      <c r="D11">
        <v>1</v>
      </c>
      <c r="E11" s="1">
        <v>6.97</v>
      </c>
      <c r="F11">
        <v>4</v>
      </c>
      <c r="G11">
        <f t="shared" ref="G11:G12" si="0">MAX(ROUNDUP((A11*$A$2-F11)/D11,0),0)</f>
        <v>0</v>
      </c>
    </row>
    <row r="12" spans="1:7" x14ac:dyDescent="0.25">
      <c r="A12">
        <v>0</v>
      </c>
      <c r="B12" t="s">
        <v>73</v>
      </c>
      <c r="D12">
        <v>1</v>
      </c>
      <c r="E12" s="1">
        <v>6.97</v>
      </c>
      <c r="F12">
        <v>4</v>
      </c>
      <c r="G12">
        <f t="shared" si="0"/>
        <v>0</v>
      </c>
    </row>
    <row r="13" spans="1:7" x14ac:dyDescent="0.25">
      <c r="A13">
        <v>0</v>
      </c>
      <c r="B13" t="s">
        <v>58</v>
      </c>
      <c r="D13">
        <v>1</v>
      </c>
      <c r="E13" s="1">
        <v>7.47</v>
      </c>
      <c r="F13">
        <v>4</v>
      </c>
      <c r="G13">
        <f t="shared" ref="G13" si="1">MAX(ROUNDUP((A13*$A$2-F13)/D13,0),0)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20A74-C61C-44A5-AC58-78C1888F6C74}">
  <dimension ref="A1:G10"/>
  <sheetViews>
    <sheetView workbookViewId="0">
      <selection sqref="A1:XFD1048576"/>
    </sheetView>
  </sheetViews>
  <sheetFormatPr defaultRowHeight="15" x14ac:dyDescent="0.25"/>
  <cols>
    <col min="1" max="1" width="8" bestFit="1" customWidth="1"/>
    <col min="2" max="2" width="30" bestFit="1" customWidth="1"/>
    <col min="3" max="3" width="20.7109375" bestFit="1" customWidth="1"/>
    <col min="4" max="4" width="4.28515625" bestFit="1" customWidth="1"/>
    <col min="6" max="6" width="5.42578125" bestFit="1" customWidth="1"/>
    <col min="7" max="7" width="6.140625" bestFit="1" customWidth="1"/>
  </cols>
  <sheetData>
    <row r="1" spans="1:7" x14ac:dyDescent="0.25">
      <c r="A1" s="4" t="s">
        <v>10</v>
      </c>
      <c r="B1" s="4" t="s">
        <v>11</v>
      </c>
    </row>
    <row r="2" spans="1:7" x14ac:dyDescent="0.25">
      <c r="A2">
        <v>12</v>
      </c>
      <c r="B2" t="s">
        <v>55</v>
      </c>
    </row>
    <row r="3" spans="1:7" ht="15.75" thickBot="1" x14ac:dyDescent="0.3">
      <c r="A3" s="2">
        <f>A4/A2</f>
        <v>0</v>
      </c>
      <c r="B3" t="s">
        <v>15</v>
      </c>
    </row>
    <row r="4" spans="1:7" ht="15.75" thickBot="1" x14ac:dyDescent="0.3">
      <c r="A4" s="3">
        <f t="array" ref="A4">SUM(E7:E11*G7:G11)</f>
        <v>0</v>
      </c>
      <c r="B4" t="s">
        <v>14</v>
      </c>
    </row>
    <row r="5" spans="1:7" x14ac:dyDescent="0.25">
      <c r="A5" s="5"/>
    </row>
    <row r="6" spans="1:7" x14ac:dyDescent="0.25">
      <c r="A6" s="4" t="s">
        <v>7</v>
      </c>
      <c r="B6" s="4" t="s">
        <v>1</v>
      </c>
      <c r="C6" s="4" t="s">
        <v>2</v>
      </c>
      <c r="D6" s="4" t="s">
        <v>4</v>
      </c>
      <c r="E6" s="4" t="s">
        <v>5</v>
      </c>
      <c r="F6" s="4" t="s">
        <v>8</v>
      </c>
      <c r="G6" s="4" t="s">
        <v>9</v>
      </c>
    </row>
    <row r="7" spans="1:7" x14ac:dyDescent="0.25">
      <c r="A7" s="8">
        <v>1</v>
      </c>
      <c r="B7" t="s">
        <v>10</v>
      </c>
      <c r="D7">
        <v>1</v>
      </c>
      <c r="E7" s="1">
        <v>8.73</v>
      </c>
      <c r="F7">
        <v>12</v>
      </c>
      <c r="G7">
        <f>MAX(ROUNDUP((A7*$A$2-F7)/D7,0),0)</f>
        <v>0</v>
      </c>
    </row>
    <row r="8" spans="1:7" x14ac:dyDescent="0.25">
      <c r="A8">
        <v>1</v>
      </c>
      <c r="B8" t="s">
        <v>56</v>
      </c>
      <c r="D8">
        <v>1</v>
      </c>
      <c r="E8" s="1">
        <v>8.9700000000000006</v>
      </c>
      <c r="F8">
        <v>50</v>
      </c>
      <c r="G8">
        <f>MAX(ROUNDUP((A8*$A$2-F8)/D8,0),0)</f>
        <v>0</v>
      </c>
    </row>
    <row r="9" spans="1:7" x14ac:dyDescent="0.25">
      <c r="A9">
        <v>0</v>
      </c>
      <c r="B9" t="s">
        <v>57</v>
      </c>
      <c r="D9">
        <v>1</v>
      </c>
      <c r="E9" s="1">
        <v>6.97</v>
      </c>
      <c r="F9">
        <v>4</v>
      </c>
      <c r="G9">
        <f>MAX(ROUNDUP((A9*$A$2-F9)/D9,0),0)</f>
        <v>0</v>
      </c>
    </row>
    <row r="10" spans="1:7" x14ac:dyDescent="0.25">
      <c r="A10">
        <v>0</v>
      </c>
      <c r="B10" t="s">
        <v>58</v>
      </c>
      <c r="D10">
        <v>1</v>
      </c>
      <c r="E10" s="1">
        <v>7.47</v>
      </c>
      <c r="F10">
        <v>4</v>
      </c>
      <c r="G10">
        <f t="shared" ref="G10" si="0">MAX(ROUNDUP((A10*$A$2-F10)/D10,0),0)</f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4523dde-f9d1-4aa7-80a9-c0900420d3c3}" enabled="1" method="Privileged" siteId="{3dd8961f-e488-4e60-8e11-a82d994e183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SolarFurnace</vt:lpstr>
      <vt:lpstr>MouseTrapCar</vt:lpstr>
      <vt:lpstr>Trebuchet</vt:lpstr>
      <vt:lpstr>Rockets</vt:lpstr>
      <vt:lpstr>Bridge</vt:lpstr>
      <vt:lpstr>Crossbow</vt:lpstr>
      <vt:lpstr>Motor</vt:lpstr>
      <vt:lpstr>ElectroMagnet</vt:lpstr>
      <vt:lpstr>Windmill</vt:lpstr>
      <vt:lpstr>SolarCar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2024-10-30T14:54:59Z</dcterms:modified>
</cp:coreProperties>
</file>